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na\Desktop\"/>
    </mc:Choice>
  </mc:AlternateContent>
  <bookViews>
    <workbookView xWindow="0" yWindow="0" windowWidth="25600" windowHeight="10900"/>
  </bookViews>
  <sheets>
    <sheet name="MU" sheetId="1" r:id="rId1"/>
  </sheets>
  <definedNames>
    <definedName name="_xlnm._FilterDatabase" localSheetId="0" hidden="1">MU!$B$6:$H$123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 l="1"/>
  <c r="F115" i="1"/>
  <c r="E115" i="1"/>
  <c r="G114" i="1"/>
  <c r="F114" i="1"/>
  <c r="E114" i="1"/>
  <c r="D110" i="1"/>
  <c r="D115" i="1" s="1"/>
  <c r="D109" i="1"/>
  <c r="D108" i="1"/>
  <c r="D107" i="1"/>
  <c r="D106" i="1"/>
  <c r="D105" i="1"/>
  <c r="G104" i="1"/>
  <c r="F104" i="1"/>
  <c r="E104" i="1"/>
  <c r="D103" i="1"/>
  <c r="D102" i="1"/>
  <c r="D101" i="1"/>
  <c r="D100" i="1"/>
  <c r="D99" i="1"/>
  <c r="D98" i="1"/>
  <c r="D97" i="1"/>
  <c r="D96" i="1"/>
  <c r="D95" i="1"/>
  <c r="G94" i="1"/>
  <c r="G93" i="1" s="1"/>
  <c r="F94" i="1"/>
  <c r="E94" i="1"/>
  <c r="D92" i="1"/>
  <c r="D91" i="1"/>
  <c r="D90" i="1"/>
  <c r="D89" i="1"/>
  <c r="D88" i="1"/>
  <c r="D87" i="1"/>
  <c r="D86" i="1"/>
  <c r="D85" i="1"/>
  <c r="D84" i="1"/>
  <c r="D83" i="1"/>
  <c r="G82" i="1"/>
  <c r="F82" i="1"/>
  <c r="E82" i="1"/>
  <c r="D81" i="1"/>
  <c r="D80" i="1"/>
  <c r="D79" i="1"/>
  <c r="D78" i="1"/>
  <c r="G77" i="1"/>
  <c r="E77" i="1"/>
  <c r="D77" i="1" s="1"/>
  <c r="D76" i="1"/>
  <c r="D75" i="1"/>
  <c r="D74" i="1"/>
  <c r="D73" i="1"/>
  <c r="F72" i="1"/>
  <c r="D71" i="1"/>
  <c r="D70" i="1"/>
  <c r="D69" i="1"/>
  <c r="D68" i="1"/>
  <c r="D67" i="1"/>
  <c r="D66" i="1"/>
  <c r="D65" i="1"/>
  <c r="D64" i="1"/>
  <c r="D63" i="1"/>
  <c r="G62" i="1"/>
  <c r="F62" i="1"/>
  <c r="E62" i="1"/>
  <c r="D61" i="1"/>
  <c r="D60" i="1"/>
  <c r="D59" i="1"/>
  <c r="D58" i="1"/>
  <c r="D57" i="1"/>
  <c r="D56" i="1"/>
  <c r="D55" i="1"/>
  <c r="D54" i="1"/>
  <c r="D53" i="1"/>
  <c r="G52" i="1"/>
  <c r="F52" i="1"/>
  <c r="E52" i="1"/>
  <c r="D48" i="1"/>
  <c r="D47" i="1"/>
  <c r="D114" i="1" s="1"/>
  <c r="G46" i="1"/>
  <c r="D46" i="1"/>
  <c r="G45" i="1"/>
  <c r="D45" i="1"/>
  <c r="F44" i="1"/>
  <c r="F43" i="1" s="1"/>
  <c r="E44" i="1"/>
  <c r="E43" i="1" s="1"/>
  <c r="D42" i="1"/>
  <c r="D41" i="1"/>
  <c r="D40" i="1"/>
  <c r="D39" i="1"/>
  <c r="D38" i="1"/>
  <c r="D37" i="1"/>
  <c r="D36" i="1"/>
  <c r="D35" i="1"/>
  <c r="D34" i="1"/>
  <c r="G33" i="1"/>
  <c r="G31" i="1" s="1"/>
  <c r="F33" i="1"/>
  <c r="F31" i="1" s="1"/>
  <c r="E33" i="1"/>
  <c r="D32" i="1"/>
  <c r="D30" i="1"/>
  <c r="D29" i="1"/>
  <c r="D28" i="1"/>
  <c r="D27" i="1"/>
  <c r="D26" i="1"/>
  <c r="D25" i="1"/>
  <c r="D24" i="1"/>
  <c r="D23" i="1"/>
  <c r="D22" i="1"/>
  <c r="D21" i="1"/>
  <c r="D20" i="1"/>
  <c r="D19" i="1"/>
  <c r="G18" i="1"/>
  <c r="G16" i="1" s="1"/>
  <c r="F18" i="1"/>
  <c r="E18" i="1"/>
  <c r="E16" i="1" s="1"/>
  <c r="D17" i="1"/>
  <c r="D14" i="1"/>
  <c r="D13" i="1"/>
  <c r="G12" i="1"/>
  <c r="F12" i="1"/>
  <c r="E12" i="1"/>
  <c r="D11" i="1"/>
  <c r="D10" i="1"/>
  <c r="D9" i="1"/>
  <c r="G8" i="1"/>
  <c r="F8" i="1"/>
  <c r="E8" i="1"/>
  <c r="D7" i="1"/>
  <c r="G6" i="1" l="1"/>
  <c r="D104" i="1"/>
  <c r="G44" i="1"/>
  <c r="G43" i="1" s="1"/>
  <c r="G113" i="1" s="1"/>
  <c r="G112" i="1" s="1"/>
  <c r="D12" i="1"/>
  <c r="G15" i="1"/>
  <c r="D44" i="1"/>
  <c r="D62" i="1"/>
  <c r="D52" i="1"/>
  <c r="D8" i="1"/>
  <c r="E93" i="1"/>
  <c r="F51" i="1"/>
  <c r="F93" i="1"/>
  <c r="D33" i="1"/>
  <c r="D82" i="1"/>
  <c r="F6" i="1"/>
  <c r="D18" i="1"/>
  <c r="G72" i="1"/>
  <c r="G51" i="1" s="1"/>
  <c r="G49" i="1" s="1"/>
  <c r="G122" i="1" s="1"/>
  <c r="D94" i="1"/>
  <c r="F113" i="1"/>
  <c r="F112" i="1" s="1"/>
  <c r="D43" i="1"/>
  <c r="F16" i="1"/>
  <c r="E72" i="1"/>
  <c r="D72" i="1" s="1"/>
  <c r="E6" i="1"/>
  <c r="E31" i="1"/>
  <c r="D31" i="1" s="1"/>
  <c r="E113" i="1"/>
  <c r="E112" i="1" s="1"/>
  <c r="G4" i="1" l="1"/>
  <c r="D93" i="1"/>
  <c r="G111" i="1"/>
  <c r="G119" i="1" s="1"/>
  <c r="G121" i="1"/>
  <c r="G123" i="1" s="1"/>
  <c r="F49" i="1"/>
  <c r="F122" i="1" s="1"/>
  <c r="E15" i="1"/>
  <c r="D6" i="1"/>
  <c r="F15" i="1"/>
  <c r="F4" i="1" s="1"/>
  <c r="D16" i="1"/>
  <c r="D113" i="1"/>
  <c r="D112" i="1" s="1"/>
  <c r="E51" i="1"/>
  <c r="D15" i="1" l="1"/>
  <c r="E4" i="1"/>
  <c r="F121" i="1"/>
  <c r="F123" i="1" s="1"/>
  <c r="F111" i="1"/>
  <c r="F119" i="1" s="1"/>
  <c r="D51" i="1"/>
  <c r="E49" i="1"/>
  <c r="D49" i="1" l="1"/>
  <c r="D122" i="1" s="1"/>
  <c r="E122" i="1"/>
  <c r="E121" i="1"/>
  <c r="E111" i="1"/>
  <c r="E119" i="1" s="1"/>
  <c r="D4" i="1"/>
  <c r="E123" i="1" l="1"/>
  <c r="D111" i="1"/>
  <c r="D119" i="1" s="1"/>
  <c r="D121" i="1"/>
  <c r="D123" i="1" s="1"/>
</calcChain>
</file>

<file path=xl/sharedStrings.xml><?xml version="1.0" encoding="utf-8"?>
<sst xmlns="http://schemas.openxmlformats.org/spreadsheetml/2006/main" count="130" uniqueCount="95">
  <si>
    <t>Matematický ústav SAV</t>
  </si>
  <si>
    <t>v eurách</t>
  </si>
  <si>
    <t>R 2024</t>
  </si>
  <si>
    <t xml:space="preserve">2024 H.č. </t>
  </si>
  <si>
    <t>2024 P.č.</t>
  </si>
  <si>
    <t>0S 2024</t>
  </si>
  <si>
    <t>Príjmy v.v. i. spolu</t>
  </si>
  <si>
    <t>z toho:</t>
  </si>
  <si>
    <t>Nedaňové príjmy, v tom:</t>
  </si>
  <si>
    <t>Príjmy z podnikania a vlastníctva majetku</t>
  </si>
  <si>
    <t>Administratívne a iné poplatky, v tom:</t>
  </si>
  <si>
    <t>Pokuty, penále a iné sankcie</t>
  </si>
  <si>
    <t>Poplatky a platby z nepriem. a náh. pred. a služieb</t>
  </si>
  <si>
    <t>Kapitálové príjmy</t>
  </si>
  <si>
    <t>Úroky z tuzemských úverov, pôžičiek, NFV, z toho:</t>
  </si>
  <si>
    <t>Z účtov finančného hospodárenia</t>
  </si>
  <si>
    <t>Iné nedaňové príjmy</t>
  </si>
  <si>
    <t>Granty a transfery</t>
  </si>
  <si>
    <t>Bežné granty a transfery, v tom:</t>
  </si>
  <si>
    <t xml:space="preserve">Granty </t>
  </si>
  <si>
    <t xml:space="preserve">       zo ŠR, v tom:</t>
  </si>
  <si>
    <t xml:space="preserve">             EÚ</t>
  </si>
  <si>
    <t xml:space="preserve">             spolufinancovanie</t>
  </si>
  <si>
    <t xml:space="preserve">             MŠVVaŠ - projekty</t>
  </si>
  <si>
    <t xml:space="preserve">             POO</t>
  </si>
  <si>
    <t xml:space="preserve">             SAV - inštitucionálny príspevok</t>
  </si>
  <si>
    <t xml:space="preserve">             APVV</t>
  </si>
  <si>
    <t>Z rozpočtu obce</t>
  </si>
  <si>
    <t>Z rozpočtu vyššieho územného celku</t>
  </si>
  <si>
    <t>od ostatných subjektov verejnej správy</t>
  </si>
  <si>
    <t>od APVV od hlavného riešiteľa</t>
  </si>
  <si>
    <t>Transfer subjektom nezaradeným vo verejnej správe</t>
  </si>
  <si>
    <t xml:space="preserve">Transfery od subjektov nezaradených vo verejnej správe </t>
  </si>
  <si>
    <t>Kapitálové granty a transfery, v tom:</t>
  </si>
  <si>
    <t>Granty</t>
  </si>
  <si>
    <t xml:space="preserve"> zo ŠR, v tom:</t>
  </si>
  <si>
    <t xml:space="preserve">   EÚ</t>
  </si>
  <si>
    <t xml:space="preserve">   spolufinancovanie zo ŠR</t>
  </si>
  <si>
    <t xml:space="preserve">   POO</t>
  </si>
  <si>
    <t xml:space="preserve">            SAV - inštitucionálny príspevok</t>
  </si>
  <si>
    <t xml:space="preserve">            MŠVVŠ SR/APVV</t>
  </si>
  <si>
    <t xml:space="preserve">subjektom nezaradeným vo verejnej správe </t>
  </si>
  <si>
    <t xml:space="preserve">   Zahraničné granty</t>
  </si>
  <si>
    <t>Príjmy z transakcií s fin. akt. a pas., v tom: (FO)</t>
  </si>
  <si>
    <t>Zostatok z predchádzajúcich rokov</t>
  </si>
  <si>
    <t xml:space="preserve">   zdroj 131</t>
  </si>
  <si>
    <t xml:space="preserve">   ostatné</t>
  </si>
  <si>
    <t>Prijaté úvery, pôžičky a návratné finančné výpomoci</t>
  </si>
  <si>
    <t>Ostatné úvery, pôžičky a návratné finančné výpomoci</t>
  </si>
  <si>
    <t>Výdavky v. v. i. spolu</t>
  </si>
  <si>
    <t xml:space="preserve">Bežné výdavky, v tom: </t>
  </si>
  <si>
    <t xml:space="preserve">    Mzdy, v tom: </t>
  </si>
  <si>
    <t xml:space="preserve">            EÚ</t>
  </si>
  <si>
    <t xml:space="preserve">            spolufinacovanie zo ŠR</t>
  </si>
  <si>
    <t xml:space="preserve">            POO</t>
  </si>
  <si>
    <t xml:space="preserve">            MŠVVŠ SR</t>
  </si>
  <si>
    <t xml:space="preserve">            APVV</t>
  </si>
  <si>
    <t xml:space="preserve">            zahraničné granty</t>
  </si>
  <si>
    <t xml:space="preserve">            zdroj 131</t>
  </si>
  <si>
    <t xml:space="preserve">   ostatné z vlastných zdrojov</t>
  </si>
  <si>
    <t xml:space="preserve">    Poistné, v tom: </t>
  </si>
  <si>
    <t xml:space="preserve">           EÚ</t>
  </si>
  <si>
    <t xml:space="preserve">           spolufinacovanie zo ŠR</t>
  </si>
  <si>
    <t xml:space="preserve">           POO</t>
  </si>
  <si>
    <t xml:space="preserve">           MŠVVŠ SR</t>
  </si>
  <si>
    <t xml:space="preserve">           SAV - inštitucionálny príspevok</t>
  </si>
  <si>
    <t xml:space="preserve">           APVV</t>
  </si>
  <si>
    <t xml:space="preserve">           zahraničné granty</t>
  </si>
  <si>
    <t xml:space="preserve">           zdroj 131</t>
  </si>
  <si>
    <t xml:space="preserve">    ostatné z vlastných zdrojov</t>
  </si>
  <si>
    <t xml:space="preserve">   Tovary a služby, v tom:</t>
  </si>
  <si>
    <t xml:space="preserve"> ostatné z vlastných zdrojov</t>
  </si>
  <si>
    <t xml:space="preserve">    Bežné transfery, v tom:</t>
  </si>
  <si>
    <t xml:space="preserve">  ostatné z vlastných zdrojov</t>
  </si>
  <si>
    <t xml:space="preserve">    Splácanie úrokov a ostatné platby</t>
  </si>
  <si>
    <t xml:space="preserve">    Kapitálové výdavky</t>
  </si>
  <si>
    <t>Obstarávanie kapitálových aktív, v tom:</t>
  </si>
  <si>
    <t xml:space="preserve">     Kapitálové transfery, v tom:</t>
  </si>
  <si>
    <t xml:space="preserve">           spolufinancovanie zo ŠR</t>
  </si>
  <si>
    <t>Výdavky z transakcií s fin. akt. a fin. pas. (FO)</t>
  </si>
  <si>
    <t>Celkový prebytok/schodok (+/-) v.v. i.</t>
  </si>
  <si>
    <t>Vylúčenie finančných operácií</t>
  </si>
  <si>
    <t>Vylúčenie príjmových FO</t>
  </si>
  <si>
    <t>Vylúčenie výdavkových FO</t>
  </si>
  <si>
    <t>Medziročná zmena stavu pohľadávok</t>
  </si>
  <si>
    <t>Medziročná zmena stavu záväzkov</t>
  </si>
  <si>
    <t>Ostatné úpravy</t>
  </si>
  <si>
    <t xml:space="preserve">
</t>
  </si>
  <si>
    <t xml:space="preserve">Prebytok / schodok (+/-) v. v. i. (ESA 2010) </t>
  </si>
  <si>
    <t>Príjmy v. v. i. celkom ESA 2010</t>
  </si>
  <si>
    <t>Výdavky v. v. i. celkom ESA 2010</t>
  </si>
  <si>
    <t>Vyplnil (meno a priezvisko) Jana Galbová</t>
  </si>
  <si>
    <t>Tel. kontakt: 02/57510508</t>
  </si>
  <si>
    <t>mail: geoggalj@savba.sk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</si>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</sst>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_-* #,##0.00\ [$€-1]_-;\-* #,##0.00\ [$€-1]_-;_-* &quot;-&quot;??\ [$€-1]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2"/>
      <name val="Times New Roman"/>
      <family val="1"/>
      <charset val="238"/>
    </font>
    <font>
      <b/>
      <i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165" fontId="9" fillId="0" borderId="0"/>
    <xf numFmtId="4" fontId="11" fillId="6" borderId="10" applyNumberFormat="0" applyProtection="0">
      <alignment horizontal="left" vertical="center" indent="1"/>
    </xf>
  </cellStyleXfs>
  <cellXfs count="7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/>
    <xf numFmtId="3" fontId="6" fillId="3" borderId="2" xfId="0" applyNumberFormat="1" applyFont="1" applyFill="1" applyBorder="1"/>
    <xf numFmtId="0" fontId="5" fillId="0" borderId="5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3" fontId="3" fillId="0" borderId="2" xfId="0" applyNumberFormat="1" applyFont="1" applyFill="1" applyBorder="1"/>
    <xf numFmtId="3" fontId="6" fillId="0" borderId="2" xfId="0" applyNumberFormat="1" applyFont="1" applyFill="1" applyBorder="1"/>
    <xf numFmtId="164" fontId="7" fillId="3" borderId="5" xfId="0" applyNumberFormat="1" applyFont="1" applyFill="1" applyBorder="1"/>
    <xf numFmtId="0" fontId="7" fillId="3" borderId="2" xfId="1" applyFont="1" applyFill="1" applyBorder="1"/>
    <xf numFmtId="164" fontId="1" fillId="0" borderId="5" xfId="0" applyNumberFormat="1" applyFont="1" applyFill="1" applyBorder="1"/>
    <xf numFmtId="0" fontId="1" fillId="0" borderId="2" xfId="2" applyFont="1" applyFill="1" applyBorder="1" applyAlignment="1">
      <alignment horizontal="left" vertical="center" indent="1"/>
    </xf>
    <xf numFmtId="3" fontId="1" fillId="0" borderId="2" xfId="0" applyNumberFormat="1" applyFont="1" applyFill="1" applyBorder="1"/>
    <xf numFmtId="3" fontId="8" fillId="0" borderId="2" xfId="0" applyNumberFormat="1" applyFont="1" applyFill="1" applyBorder="1"/>
    <xf numFmtId="0" fontId="8" fillId="0" borderId="2" xfId="2" applyFont="1" applyFill="1" applyBorder="1" applyAlignment="1">
      <alignment horizontal="left" vertical="center" indent="1"/>
    </xf>
    <xf numFmtId="165" fontId="1" fillId="0" borderId="2" xfId="3" applyFont="1" applyFill="1" applyBorder="1" applyAlignment="1">
      <alignment horizontal="left" vertical="center" indent="2"/>
    </xf>
    <xf numFmtId="3" fontId="10" fillId="0" borderId="2" xfId="0" applyNumberFormat="1" applyFont="1" applyFill="1" applyBorder="1"/>
    <xf numFmtId="0" fontId="1" fillId="0" borderId="2" xfId="2" applyFont="1" applyFill="1" applyBorder="1" applyAlignment="1">
      <alignment horizontal="left" vertical="center" indent="2"/>
    </xf>
    <xf numFmtId="164" fontId="1" fillId="0" borderId="6" xfId="0" applyNumberFormat="1" applyFont="1" applyFill="1" applyBorder="1"/>
    <xf numFmtId="0" fontId="1" fillId="0" borderId="7" xfId="2" applyFont="1" applyFill="1" applyBorder="1" applyAlignment="1">
      <alignment horizontal="left" vertical="center" indent="1"/>
    </xf>
    <xf numFmtId="3" fontId="1" fillId="0" borderId="7" xfId="0" applyNumberFormat="1" applyFont="1" applyFill="1" applyBorder="1"/>
    <xf numFmtId="3" fontId="6" fillId="3" borderId="7" xfId="0" applyNumberFormat="1" applyFont="1" applyFill="1" applyBorder="1"/>
    <xf numFmtId="164" fontId="7" fillId="3" borderId="8" xfId="0" applyNumberFormat="1" applyFont="1" applyFill="1" applyBorder="1"/>
    <xf numFmtId="0" fontId="7" fillId="3" borderId="9" xfId="1" applyFont="1" applyFill="1" applyBorder="1"/>
    <xf numFmtId="3" fontId="6" fillId="3" borderId="9" xfId="0" applyNumberFormat="1" applyFont="1" applyFill="1" applyBorder="1"/>
    <xf numFmtId="164" fontId="6" fillId="0" borderId="5" xfId="0" applyNumberFormat="1" applyFont="1" applyFill="1" applyBorder="1"/>
    <xf numFmtId="0" fontId="6" fillId="0" borderId="2" xfId="2" applyFont="1" applyFill="1" applyBorder="1" applyAlignment="1">
      <alignment horizontal="left" vertical="center" indent="1"/>
    </xf>
    <xf numFmtId="0" fontId="8" fillId="0" borderId="2" xfId="1" applyFont="1" applyFill="1" applyBorder="1"/>
    <xf numFmtId="0" fontId="1" fillId="0" borderId="2" xfId="1" applyFont="1" applyFill="1" applyBorder="1"/>
    <xf numFmtId="0" fontId="1" fillId="4" borderId="2" xfId="1" applyFont="1" applyFill="1" applyBorder="1"/>
    <xf numFmtId="3" fontId="1" fillId="4" borderId="2" xfId="0" applyNumberFormat="1" applyFont="1" applyFill="1" applyBorder="1"/>
    <xf numFmtId="3" fontId="6" fillId="4" borderId="2" xfId="0" applyNumberFormat="1" applyFont="1" applyFill="1" applyBorder="1"/>
    <xf numFmtId="0" fontId="1" fillId="5" borderId="2" xfId="1" applyFont="1" applyFill="1" applyBorder="1"/>
    <xf numFmtId="3" fontId="1" fillId="5" borderId="2" xfId="0" applyNumberFormat="1" applyFont="1" applyFill="1" applyBorder="1"/>
    <xf numFmtId="3" fontId="6" fillId="5" borderId="2" xfId="0" applyNumberFormat="1" applyFont="1" applyFill="1" applyBorder="1"/>
    <xf numFmtId="164" fontId="1" fillId="0" borderId="5" xfId="2" applyNumberFormat="1" applyFont="1" applyFill="1" applyBorder="1" applyAlignment="1">
      <alignment vertical="center"/>
    </xf>
    <xf numFmtId="165" fontId="1" fillId="0" borderId="2" xfId="4" quotePrefix="1" applyNumberFormat="1" applyFont="1" applyFill="1" applyBorder="1" applyProtection="1">
      <alignment horizontal="left" vertical="center" indent="1"/>
    </xf>
    <xf numFmtId="0" fontId="1" fillId="0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left"/>
    </xf>
    <xf numFmtId="164" fontId="6" fillId="0" borderId="5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horizontal="left" vertical="center" indent="2"/>
    </xf>
    <xf numFmtId="0" fontId="1" fillId="0" borderId="2" xfId="2" applyFont="1" applyFill="1" applyBorder="1" applyAlignment="1">
      <alignment horizontal="left" vertical="center" indent="3"/>
    </xf>
    <xf numFmtId="0" fontId="1" fillId="0" borderId="2" xfId="2" applyFont="1" applyFill="1" applyBorder="1" applyAlignment="1">
      <alignment vertical="center" wrapText="1"/>
    </xf>
    <xf numFmtId="0" fontId="3" fillId="0" borderId="2" xfId="1" applyFont="1" applyFill="1" applyBorder="1" applyAlignment="1">
      <alignment wrapText="1"/>
    </xf>
    <xf numFmtId="3" fontId="1" fillId="0" borderId="0" xfId="0" applyNumberFormat="1" applyFont="1" applyFill="1"/>
    <xf numFmtId="0" fontId="8" fillId="0" borderId="0" xfId="0" applyFont="1" applyFill="1"/>
    <xf numFmtId="0" fontId="7" fillId="3" borderId="2" xfId="1" applyFont="1" applyFill="1" applyBorder="1" applyAlignment="1"/>
    <xf numFmtId="3" fontId="6" fillId="3" borderId="2" xfId="1" applyNumberFormat="1" applyFont="1" applyFill="1" applyBorder="1"/>
    <xf numFmtId="0" fontId="6" fillId="0" borderId="2" xfId="1" applyFont="1" applyFill="1" applyBorder="1"/>
    <xf numFmtId="164" fontId="6" fillId="0" borderId="6" xfId="0" applyNumberFormat="1" applyFont="1" applyFill="1" applyBorder="1"/>
    <xf numFmtId="0" fontId="1" fillId="0" borderId="7" xfId="2" applyFont="1" applyFill="1" applyBorder="1" applyAlignment="1">
      <alignment horizontal="left" vertical="center" indent="3"/>
    </xf>
    <xf numFmtId="164" fontId="6" fillId="0" borderId="8" xfId="0" applyNumberFormat="1" applyFont="1" applyFill="1" applyBorder="1"/>
    <xf numFmtId="0" fontId="6" fillId="0" borderId="9" xfId="1" applyFont="1" applyFill="1" applyBorder="1"/>
    <xf numFmtId="3" fontId="6" fillId="0" borderId="9" xfId="0" applyNumberFormat="1" applyFont="1" applyFill="1" applyBorder="1"/>
    <xf numFmtId="164" fontId="8" fillId="0" borderId="6" xfId="0" applyNumberFormat="1" applyFont="1" applyFill="1" applyBorder="1"/>
    <xf numFmtId="3" fontId="8" fillId="3" borderId="7" xfId="0" applyNumberFormat="1" applyFont="1" applyFill="1" applyBorder="1"/>
    <xf numFmtId="3" fontId="1" fillId="7" borderId="2" xfId="0" applyNumberFormat="1" applyFont="1" applyFill="1" applyBorder="1"/>
    <xf numFmtId="164" fontId="3" fillId="0" borderId="11" xfId="0" applyNumberFormat="1" applyFont="1" applyFill="1" applyBorder="1"/>
    <xf numFmtId="0" fontId="3" fillId="0" borderId="12" xfId="1" applyFont="1" applyFill="1" applyBorder="1"/>
    <xf numFmtId="3" fontId="1" fillId="0" borderId="12" xfId="0" applyNumberFormat="1" applyFont="1" applyFill="1" applyBorder="1"/>
    <xf numFmtId="3" fontId="6" fillId="3" borderId="12" xfId="0" applyNumberFormat="1" applyFont="1" applyFill="1" applyBorder="1"/>
    <xf numFmtId="0" fontId="6" fillId="0" borderId="2" xfId="1" applyFont="1" applyFill="1" applyBorder="1" applyAlignment="1"/>
    <xf numFmtId="0" fontId="8" fillId="0" borderId="2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3" fontId="5" fillId="0" borderId="2" xfId="0" applyNumberFormat="1" applyFont="1" applyFill="1" applyBorder="1"/>
    <xf numFmtId="3" fontId="7" fillId="0" borderId="2" xfId="0" applyNumberFormat="1" applyFont="1" applyFill="1" applyBorder="1"/>
    <xf numFmtId="0" fontId="5" fillId="0" borderId="2" xfId="2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/>
    </xf>
    <xf numFmtId="0" fontId="7" fillId="0" borderId="2" xfId="1" applyFont="1" applyFill="1" applyBorder="1" applyAlignment="1">
      <alignment wrapText="1"/>
    </xf>
    <xf numFmtId="3" fontId="6" fillId="0" borderId="2" xfId="1" applyNumberFormat="1" applyFont="1" applyFill="1" applyBorder="1"/>
    <xf numFmtId="0" fontId="1" fillId="2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0" xfId="0" applyFont="1" applyFill="1"/>
  </cellXfs>
  <cellStyles count="5">
    <cellStyle name="Normálna 8" xfId="3"/>
    <cellStyle name="Normálne" xfId="0" builtinId="0"/>
    <cellStyle name="normálne 2" xfId="1"/>
    <cellStyle name="normálne 2 2 2" xfId="2"/>
    <cellStyle name="SAPBEXstdItem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128"/>
  <sheetViews>
    <sheetView tabSelected="1" workbookViewId="0">
      <pane ySplit="3" topLeftCell="A70" activePane="bottomLeft" state="frozen"/>
      <selection activeCell="T145" sqref="T145"/>
      <selection pane="bottomLeft" activeCell="M11" sqref="L11:M12"/>
    </sheetView>
  </sheetViews>
  <sheetFormatPr defaultColWidth="9.1796875" defaultRowHeight="13" x14ac:dyDescent="0.3"/>
  <cols>
    <col min="1" max="1" width="9.1796875" style="1"/>
    <col min="2" max="2" width="7.453125" style="1" customWidth="1"/>
    <col min="3" max="3" width="46.54296875" style="1" customWidth="1"/>
    <col min="4" max="4" width="11.26953125" style="1" customWidth="1"/>
    <col min="5" max="7" width="10.81640625" style="1" customWidth="1"/>
    <col min="8" max="16384" width="9.1796875" style="1"/>
  </cols>
  <sheetData>
    <row r="1" spans="2:7" x14ac:dyDescent="0.3">
      <c r="C1" s="78" t="s">
        <v>94</v>
      </c>
      <c r="D1" s="2"/>
      <c r="E1" s="2"/>
      <c r="F1" s="2"/>
      <c r="G1" s="2"/>
    </row>
    <row r="2" spans="2:7" x14ac:dyDescent="0.3">
      <c r="C2" s="3" t="s">
        <v>0</v>
      </c>
      <c r="D2" s="76"/>
      <c r="E2" s="76"/>
      <c r="F2" s="76"/>
      <c r="G2" s="77"/>
    </row>
    <row r="3" spans="2:7" ht="15" customHeight="1" x14ac:dyDescent="0.3">
      <c r="C3" s="4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2:7" x14ac:dyDescent="0.3">
      <c r="C4" s="6" t="s">
        <v>6</v>
      </c>
      <c r="D4" s="7">
        <f>E4+F4</f>
        <v>1842917</v>
      </c>
      <c r="E4" s="7">
        <f>E6+E15+E44+E48</f>
        <v>1837592</v>
      </c>
      <c r="F4" s="7">
        <f>F6+F15+F44+F48</f>
        <v>5325</v>
      </c>
      <c r="G4" s="7">
        <f>G6+G15+G44+G48</f>
        <v>1842917</v>
      </c>
    </row>
    <row r="5" spans="2:7" x14ac:dyDescent="0.3">
      <c r="B5" s="8"/>
      <c r="C5" s="9" t="s">
        <v>7</v>
      </c>
      <c r="D5" s="10"/>
      <c r="E5" s="10"/>
      <c r="F5" s="10"/>
      <c r="G5" s="10"/>
    </row>
    <row r="6" spans="2:7" x14ac:dyDescent="0.3">
      <c r="B6" s="12">
        <v>200</v>
      </c>
      <c r="C6" s="13" t="s">
        <v>8</v>
      </c>
      <c r="D6" s="7">
        <f t="shared" ref="D6:D48" si="0">E6+F6</f>
        <v>25000</v>
      </c>
      <c r="E6" s="7">
        <f>E7+E8+E11+E12+E14</f>
        <v>25000</v>
      </c>
      <c r="F6" s="7">
        <f>F7+F8+F11+F12+F14</f>
        <v>0</v>
      </c>
      <c r="G6" s="7">
        <f>G7+G8+G11+G12+G14</f>
        <v>25000</v>
      </c>
    </row>
    <row r="7" spans="2:7" x14ac:dyDescent="0.3">
      <c r="B7" s="14">
        <v>210</v>
      </c>
      <c r="C7" s="15" t="s">
        <v>9</v>
      </c>
      <c r="D7" s="7">
        <f t="shared" si="0"/>
        <v>0</v>
      </c>
      <c r="E7" s="16"/>
      <c r="F7" s="16"/>
      <c r="G7" s="16"/>
    </row>
    <row r="8" spans="2:7" x14ac:dyDescent="0.3">
      <c r="B8" s="14">
        <v>220</v>
      </c>
      <c r="C8" s="18" t="s">
        <v>10</v>
      </c>
      <c r="D8" s="7">
        <f t="shared" si="0"/>
        <v>25000</v>
      </c>
      <c r="E8" s="17">
        <f t="shared" ref="E8:G8" si="1">E9+E10</f>
        <v>25000</v>
      </c>
      <c r="F8" s="17">
        <f t="shared" si="1"/>
        <v>0</v>
      </c>
      <c r="G8" s="17">
        <f t="shared" si="1"/>
        <v>25000</v>
      </c>
    </row>
    <row r="9" spans="2:7" x14ac:dyDescent="0.3">
      <c r="B9" s="14">
        <v>222</v>
      </c>
      <c r="C9" s="19" t="s">
        <v>11</v>
      </c>
      <c r="D9" s="7">
        <f t="shared" si="0"/>
        <v>0</v>
      </c>
      <c r="E9" s="16"/>
      <c r="F9" s="16"/>
      <c r="G9" s="16"/>
    </row>
    <row r="10" spans="2:7" x14ac:dyDescent="0.3">
      <c r="B10" s="14">
        <v>223</v>
      </c>
      <c r="C10" s="19" t="s">
        <v>12</v>
      </c>
      <c r="D10" s="7">
        <f t="shared" si="0"/>
        <v>25000</v>
      </c>
      <c r="E10" s="20">
        <v>25000</v>
      </c>
      <c r="F10" s="16"/>
      <c r="G10" s="16">
        <v>25000</v>
      </c>
    </row>
    <row r="11" spans="2:7" x14ac:dyDescent="0.3">
      <c r="B11" s="14">
        <v>230</v>
      </c>
      <c r="C11" s="15" t="s">
        <v>13</v>
      </c>
      <c r="D11" s="7">
        <f t="shared" si="0"/>
        <v>0</v>
      </c>
      <c r="E11" s="16"/>
      <c r="F11" s="16"/>
      <c r="G11" s="16"/>
    </row>
    <row r="12" spans="2:7" x14ac:dyDescent="0.3">
      <c r="B12" s="14">
        <v>240</v>
      </c>
      <c r="C12" s="18" t="s">
        <v>14</v>
      </c>
      <c r="D12" s="7">
        <f t="shared" si="0"/>
        <v>0</v>
      </c>
      <c r="E12" s="17">
        <f t="shared" ref="E12:G12" si="2">E13</f>
        <v>0</v>
      </c>
      <c r="F12" s="17">
        <f t="shared" si="2"/>
        <v>0</v>
      </c>
      <c r="G12" s="17">
        <f t="shared" si="2"/>
        <v>0</v>
      </c>
    </row>
    <row r="13" spans="2:7" x14ac:dyDescent="0.3">
      <c r="B13" s="14">
        <v>243</v>
      </c>
      <c r="C13" s="21" t="s">
        <v>15</v>
      </c>
      <c r="D13" s="7">
        <f t="shared" si="0"/>
        <v>0</v>
      </c>
      <c r="E13" s="16"/>
      <c r="F13" s="16"/>
      <c r="G13" s="16"/>
    </row>
    <row r="14" spans="2:7" ht="13.5" thickBot="1" x14ac:dyDescent="0.35">
      <c r="B14" s="22">
        <v>290</v>
      </c>
      <c r="C14" s="23" t="s">
        <v>16</v>
      </c>
      <c r="D14" s="25">
        <f t="shared" si="0"/>
        <v>0</v>
      </c>
      <c r="E14" s="24"/>
      <c r="F14" s="24"/>
      <c r="G14" s="24"/>
    </row>
    <row r="15" spans="2:7" x14ac:dyDescent="0.3">
      <c r="B15" s="26">
        <v>300</v>
      </c>
      <c r="C15" s="27" t="s">
        <v>17</v>
      </c>
      <c r="D15" s="28">
        <f t="shared" si="0"/>
        <v>1592624</v>
      </c>
      <c r="E15" s="28">
        <f>E16+E31+E42</f>
        <v>1592624</v>
      </c>
      <c r="F15" s="28">
        <f>F16+F31+F42</f>
        <v>0</v>
      </c>
      <c r="G15" s="28">
        <f>G16+G31+G42</f>
        <v>1592624</v>
      </c>
    </row>
    <row r="16" spans="2:7" x14ac:dyDescent="0.3">
      <c r="B16" s="29">
        <v>310</v>
      </c>
      <c r="C16" s="30" t="s">
        <v>18</v>
      </c>
      <c r="D16" s="7">
        <f t="shared" si="0"/>
        <v>1559744</v>
      </c>
      <c r="E16" s="11">
        <f>E17+E18+E25+E26+E27+E29+E30</f>
        <v>1559744</v>
      </c>
      <c r="F16" s="11">
        <f>F17+F18+F25+F26+F27+F29+F30</f>
        <v>0</v>
      </c>
      <c r="G16" s="11">
        <f>G17+G18+G25+G26+G27+G29+G30</f>
        <v>1559744</v>
      </c>
    </row>
    <row r="17" spans="2:7" x14ac:dyDescent="0.3">
      <c r="B17" s="14">
        <v>311</v>
      </c>
      <c r="C17" s="15" t="s">
        <v>19</v>
      </c>
      <c r="D17" s="7">
        <f t="shared" si="0"/>
        <v>0</v>
      </c>
      <c r="E17" s="16"/>
      <c r="F17" s="16"/>
      <c r="G17" s="16"/>
    </row>
    <row r="18" spans="2:7" x14ac:dyDescent="0.3">
      <c r="B18" s="14">
        <v>312001</v>
      </c>
      <c r="C18" s="31" t="s">
        <v>20</v>
      </c>
      <c r="D18" s="7">
        <f t="shared" si="0"/>
        <v>1507241</v>
      </c>
      <c r="E18" s="17">
        <f t="shared" ref="E18" si="3">E19+E20+E21+E22+E23+E24</f>
        <v>1507241</v>
      </c>
      <c r="F18" s="17">
        <f>F19+F20+F23+F24+F21+F22</f>
        <v>0</v>
      </c>
      <c r="G18" s="17">
        <f>G19+G20+G21+G22+G23+G24</f>
        <v>1507241</v>
      </c>
    </row>
    <row r="19" spans="2:7" x14ac:dyDescent="0.3">
      <c r="B19" s="14">
        <v>312001</v>
      </c>
      <c r="C19" s="32" t="s">
        <v>21</v>
      </c>
      <c r="D19" s="7">
        <f t="shared" si="0"/>
        <v>0</v>
      </c>
      <c r="E19" s="16"/>
      <c r="F19" s="16"/>
      <c r="G19" s="16"/>
    </row>
    <row r="20" spans="2:7" x14ac:dyDescent="0.3">
      <c r="B20" s="14">
        <v>312001</v>
      </c>
      <c r="C20" s="32" t="s">
        <v>22</v>
      </c>
      <c r="D20" s="7">
        <f t="shared" si="0"/>
        <v>0</v>
      </c>
      <c r="E20" s="16"/>
      <c r="F20" s="16"/>
      <c r="G20" s="16"/>
    </row>
    <row r="21" spans="2:7" x14ac:dyDescent="0.3">
      <c r="B21" s="14">
        <v>312001</v>
      </c>
      <c r="C21" s="32" t="s">
        <v>23</v>
      </c>
      <c r="D21" s="7">
        <f t="shared" si="0"/>
        <v>0</v>
      </c>
      <c r="E21" s="16"/>
      <c r="F21" s="16"/>
      <c r="G21" s="16"/>
    </row>
    <row r="22" spans="2:7" x14ac:dyDescent="0.3">
      <c r="B22" s="14">
        <v>312001</v>
      </c>
      <c r="C22" s="32" t="s">
        <v>24</v>
      </c>
      <c r="D22" s="7">
        <f t="shared" si="0"/>
        <v>0</v>
      </c>
      <c r="E22" s="16"/>
      <c r="F22" s="16"/>
      <c r="G22" s="16"/>
    </row>
    <row r="23" spans="2:7" x14ac:dyDescent="0.3">
      <c r="B23" s="33">
        <v>312001</v>
      </c>
      <c r="C23" s="33" t="s">
        <v>25</v>
      </c>
      <c r="D23" s="35">
        <f t="shared" si="0"/>
        <v>1449512</v>
      </c>
      <c r="E23" s="34">
        <v>1449512</v>
      </c>
      <c r="F23" s="34"/>
      <c r="G23" s="34">
        <v>1449512</v>
      </c>
    </row>
    <row r="24" spans="2:7" x14ac:dyDescent="0.3">
      <c r="B24" s="36">
        <v>312001</v>
      </c>
      <c r="C24" s="36" t="s">
        <v>26</v>
      </c>
      <c r="D24" s="38">
        <f t="shared" si="0"/>
        <v>57729</v>
      </c>
      <c r="E24" s="37">
        <v>57729</v>
      </c>
      <c r="F24" s="37"/>
      <c r="G24" s="37">
        <v>57729</v>
      </c>
    </row>
    <row r="25" spans="2:7" x14ac:dyDescent="0.3">
      <c r="B25" s="39">
        <v>312007</v>
      </c>
      <c r="C25" s="40" t="s">
        <v>27</v>
      </c>
      <c r="D25" s="7">
        <f t="shared" si="0"/>
        <v>0</v>
      </c>
      <c r="E25" s="16"/>
      <c r="F25" s="16"/>
      <c r="G25" s="16"/>
    </row>
    <row r="26" spans="2:7" x14ac:dyDescent="0.3">
      <c r="B26" s="39">
        <v>312008</v>
      </c>
      <c r="C26" s="40" t="s">
        <v>28</v>
      </c>
      <c r="D26" s="7">
        <f t="shared" si="0"/>
        <v>0</v>
      </c>
      <c r="E26" s="16"/>
      <c r="F26" s="16"/>
      <c r="G26" s="16"/>
    </row>
    <row r="27" spans="2:7" x14ac:dyDescent="0.3">
      <c r="B27" s="39">
        <v>312011</v>
      </c>
      <c r="C27" s="21" t="s">
        <v>29</v>
      </c>
      <c r="D27" s="7">
        <f t="shared" si="0"/>
        <v>52503</v>
      </c>
      <c r="E27" s="16">
        <v>52503</v>
      </c>
      <c r="F27" s="16"/>
      <c r="G27" s="16">
        <v>52503</v>
      </c>
    </row>
    <row r="28" spans="2:7" x14ac:dyDescent="0.3">
      <c r="B28" s="36">
        <v>312011</v>
      </c>
      <c r="C28" s="36" t="s">
        <v>30</v>
      </c>
      <c r="D28" s="38">
        <f t="shared" si="0"/>
        <v>52503</v>
      </c>
      <c r="E28" s="37">
        <v>52503</v>
      </c>
      <c r="F28" s="37"/>
      <c r="G28" s="37">
        <v>52503</v>
      </c>
    </row>
    <row r="29" spans="2:7" x14ac:dyDescent="0.3">
      <c r="B29" s="39">
        <v>314</v>
      </c>
      <c r="C29" s="41" t="s">
        <v>31</v>
      </c>
      <c r="D29" s="7">
        <f t="shared" si="0"/>
        <v>0</v>
      </c>
      <c r="E29" s="16"/>
      <c r="F29" s="16"/>
      <c r="G29" s="16"/>
    </row>
    <row r="30" spans="2:7" x14ac:dyDescent="0.3">
      <c r="B30" s="39">
        <v>315</v>
      </c>
      <c r="C30" s="42" t="s">
        <v>32</v>
      </c>
      <c r="D30" s="7">
        <f t="shared" si="0"/>
        <v>0</v>
      </c>
      <c r="E30" s="16"/>
      <c r="F30" s="16"/>
      <c r="G30" s="16"/>
    </row>
    <row r="31" spans="2:7" x14ac:dyDescent="0.3">
      <c r="B31" s="43">
        <v>320</v>
      </c>
      <c r="C31" s="30" t="s">
        <v>33</v>
      </c>
      <c r="D31" s="7">
        <f t="shared" si="0"/>
        <v>0</v>
      </c>
      <c r="E31" s="11">
        <f>E32+E33+E40+E41+E39</f>
        <v>0</v>
      </c>
      <c r="F31" s="11">
        <f t="shared" ref="F31:G31" si="4">F32+F33+F40+F41+F39</f>
        <v>0</v>
      </c>
      <c r="G31" s="11">
        <f t="shared" si="4"/>
        <v>0</v>
      </c>
    </row>
    <row r="32" spans="2:7" x14ac:dyDescent="0.3">
      <c r="B32" s="39">
        <v>321</v>
      </c>
      <c r="C32" s="15" t="s">
        <v>34</v>
      </c>
      <c r="D32" s="7">
        <f t="shared" si="0"/>
        <v>0</v>
      </c>
      <c r="E32" s="16"/>
      <c r="F32" s="16"/>
      <c r="G32" s="16"/>
    </row>
    <row r="33" spans="2:8" x14ac:dyDescent="0.3">
      <c r="B33" s="39">
        <v>322001</v>
      </c>
      <c r="C33" s="44" t="s">
        <v>35</v>
      </c>
      <c r="D33" s="7">
        <f t="shared" si="0"/>
        <v>0</v>
      </c>
      <c r="E33" s="17">
        <f>E34+E35+E37+E38+E36</f>
        <v>0</v>
      </c>
      <c r="F33" s="17">
        <f>F34+F35+F37+F38+F36</f>
        <v>0</v>
      </c>
      <c r="G33" s="17">
        <f>G34+G35+G37+G38+G36</f>
        <v>0</v>
      </c>
    </row>
    <row r="34" spans="2:8" x14ac:dyDescent="0.3">
      <c r="B34" s="39">
        <v>322001</v>
      </c>
      <c r="C34" s="45" t="s">
        <v>36</v>
      </c>
      <c r="D34" s="7">
        <f t="shared" si="0"/>
        <v>0</v>
      </c>
      <c r="E34" s="16"/>
      <c r="F34" s="16"/>
      <c r="G34" s="16"/>
    </row>
    <row r="35" spans="2:8" x14ac:dyDescent="0.3">
      <c r="B35" s="39">
        <v>322001</v>
      </c>
      <c r="C35" s="45" t="s">
        <v>37</v>
      </c>
      <c r="D35" s="7">
        <f t="shared" si="0"/>
        <v>0</v>
      </c>
      <c r="E35" s="16"/>
      <c r="F35" s="16"/>
      <c r="G35" s="16"/>
    </row>
    <row r="36" spans="2:8" x14ac:dyDescent="0.3">
      <c r="B36" s="39">
        <v>322001</v>
      </c>
      <c r="C36" s="45" t="s">
        <v>38</v>
      </c>
      <c r="D36" s="7">
        <f t="shared" si="0"/>
        <v>0</v>
      </c>
      <c r="E36" s="16"/>
      <c r="F36" s="16"/>
      <c r="G36" s="16"/>
    </row>
    <row r="37" spans="2:8" x14ac:dyDescent="0.3">
      <c r="B37" s="33">
        <v>322001</v>
      </c>
      <c r="C37" s="33" t="s">
        <v>39</v>
      </c>
      <c r="D37" s="35">
        <f t="shared" si="0"/>
        <v>0</v>
      </c>
      <c r="E37" s="34"/>
      <c r="F37" s="34"/>
      <c r="G37" s="34"/>
    </row>
    <row r="38" spans="2:8" x14ac:dyDescent="0.3">
      <c r="B38" s="36">
        <v>322001</v>
      </c>
      <c r="C38" s="36" t="s">
        <v>40</v>
      </c>
      <c r="D38" s="38">
        <f t="shared" si="0"/>
        <v>0</v>
      </c>
      <c r="E38" s="37"/>
      <c r="F38" s="37"/>
      <c r="G38" s="37"/>
    </row>
    <row r="39" spans="2:8" x14ac:dyDescent="0.3">
      <c r="B39" s="39">
        <v>322008</v>
      </c>
      <c r="C39" s="21" t="s">
        <v>29</v>
      </c>
      <c r="D39" s="7">
        <f t="shared" si="0"/>
        <v>0</v>
      </c>
      <c r="E39" s="16"/>
      <c r="F39" s="16"/>
      <c r="G39" s="16"/>
    </row>
    <row r="40" spans="2:8" x14ac:dyDescent="0.3">
      <c r="B40" s="39">
        <v>324</v>
      </c>
      <c r="C40" s="21" t="s">
        <v>41</v>
      </c>
      <c r="D40" s="7">
        <f t="shared" si="0"/>
        <v>0</v>
      </c>
      <c r="E40" s="16"/>
      <c r="F40" s="16"/>
      <c r="G40" s="16"/>
    </row>
    <row r="41" spans="2:8" x14ac:dyDescent="0.3">
      <c r="B41" s="39">
        <v>325</v>
      </c>
      <c r="C41" s="46" t="s">
        <v>32</v>
      </c>
      <c r="D41" s="7">
        <f t="shared" si="0"/>
        <v>0</v>
      </c>
      <c r="E41" s="16"/>
      <c r="F41" s="16"/>
      <c r="G41" s="16"/>
    </row>
    <row r="42" spans="2:8" x14ac:dyDescent="0.3">
      <c r="B42" s="29">
        <v>330</v>
      </c>
      <c r="C42" s="47" t="s">
        <v>42</v>
      </c>
      <c r="D42" s="7">
        <f t="shared" si="0"/>
        <v>32880</v>
      </c>
      <c r="E42" s="16">
        <v>32880</v>
      </c>
      <c r="F42" s="16"/>
      <c r="G42" s="16">
        <v>32880</v>
      </c>
      <c r="H42" s="48"/>
    </row>
    <row r="43" spans="2:8" x14ac:dyDescent="0.3">
      <c r="B43" s="12">
        <v>400</v>
      </c>
      <c r="C43" s="13" t="s">
        <v>43</v>
      </c>
      <c r="D43" s="7">
        <f t="shared" si="0"/>
        <v>225293</v>
      </c>
      <c r="E43" s="7">
        <f>E44</f>
        <v>219968</v>
      </c>
      <c r="F43" s="7">
        <f>F44</f>
        <v>5325</v>
      </c>
      <c r="G43" s="7">
        <f>G44</f>
        <v>225293</v>
      </c>
    </row>
    <row r="44" spans="2:8" x14ac:dyDescent="0.3">
      <c r="B44" s="39">
        <v>453</v>
      </c>
      <c r="C44" s="18" t="s">
        <v>44</v>
      </c>
      <c r="D44" s="7">
        <f t="shared" si="0"/>
        <v>225293</v>
      </c>
      <c r="E44" s="17">
        <f>E45+E46</f>
        <v>219968</v>
      </c>
      <c r="F44" s="17">
        <f>F45+F46</f>
        <v>5325</v>
      </c>
      <c r="G44" s="17">
        <f>G45+G46</f>
        <v>225293</v>
      </c>
    </row>
    <row r="45" spans="2:8" x14ac:dyDescent="0.3">
      <c r="B45" s="39">
        <v>453</v>
      </c>
      <c r="C45" s="15" t="s">
        <v>45</v>
      </c>
      <c r="D45" s="7">
        <f t="shared" si="0"/>
        <v>15123</v>
      </c>
      <c r="E45" s="16">
        <v>15123</v>
      </c>
      <c r="F45" s="16"/>
      <c r="G45" s="16">
        <f>E45+F45</f>
        <v>15123</v>
      </c>
    </row>
    <row r="46" spans="2:8" x14ac:dyDescent="0.3">
      <c r="B46" s="39">
        <v>453</v>
      </c>
      <c r="C46" s="15" t="s">
        <v>46</v>
      </c>
      <c r="D46" s="7">
        <f t="shared" si="0"/>
        <v>210170</v>
      </c>
      <c r="E46" s="16">
        <v>204845</v>
      </c>
      <c r="F46" s="16">
        <v>5325</v>
      </c>
      <c r="G46" s="16">
        <f>E46+F46</f>
        <v>210170</v>
      </c>
    </row>
    <row r="47" spans="2:8" x14ac:dyDescent="0.3">
      <c r="B47" s="12">
        <v>500</v>
      </c>
      <c r="C47" s="13" t="s">
        <v>47</v>
      </c>
      <c r="D47" s="7">
        <f t="shared" si="0"/>
        <v>0</v>
      </c>
      <c r="E47" s="7">
        <v>0</v>
      </c>
      <c r="F47" s="7">
        <v>0</v>
      </c>
      <c r="G47" s="7">
        <v>0</v>
      </c>
    </row>
    <row r="48" spans="2:8" x14ac:dyDescent="0.3">
      <c r="B48" s="39">
        <v>514</v>
      </c>
      <c r="C48" s="15" t="s">
        <v>48</v>
      </c>
      <c r="D48" s="7">
        <f t="shared" si="0"/>
        <v>0</v>
      </c>
      <c r="E48" s="16"/>
      <c r="F48" s="16"/>
      <c r="G48" s="16"/>
    </row>
    <row r="49" spans="2:7" s="49" customFormat="1" x14ac:dyDescent="0.3">
      <c r="C49" s="50" t="s">
        <v>49</v>
      </c>
      <c r="D49" s="7">
        <f>E49+F49</f>
        <v>1617624</v>
      </c>
      <c r="E49" s="51">
        <f>E51+E93</f>
        <v>1617624</v>
      </c>
      <c r="F49" s="51">
        <f>F51+F93</f>
        <v>0</v>
      </c>
      <c r="G49" s="51">
        <f>G51+G93</f>
        <v>1632747</v>
      </c>
    </row>
    <row r="50" spans="2:7" x14ac:dyDescent="0.3">
      <c r="B50" s="8"/>
      <c r="C50" s="9" t="s">
        <v>7</v>
      </c>
      <c r="D50" s="49"/>
    </row>
    <row r="51" spans="2:7" s="49" customFormat="1" x14ac:dyDescent="0.3">
      <c r="B51" s="12">
        <v>600</v>
      </c>
      <c r="C51" s="13" t="s">
        <v>50</v>
      </c>
      <c r="D51" s="7">
        <f>E51+F51</f>
        <v>1617624</v>
      </c>
      <c r="E51" s="7">
        <f>E52+E62+E72+E82+E92</f>
        <v>1617624</v>
      </c>
      <c r="F51" s="7">
        <f>F52+F62+F72+F82+F92</f>
        <v>0</v>
      </c>
      <c r="G51" s="7">
        <f>G52+G62+G72+G82+G92</f>
        <v>1632747</v>
      </c>
    </row>
    <row r="52" spans="2:7" s="49" customFormat="1" x14ac:dyDescent="0.3">
      <c r="B52" s="29">
        <v>610</v>
      </c>
      <c r="C52" s="52" t="s">
        <v>51</v>
      </c>
      <c r="D52" s="7">
        <f>E52+F52</f>
        <v>988838</v>
      </c>
      <c r="E52" s="11">
        <f>E53+E54+E55+E56+E58+E57+E59+E60+E61</f>
        <v>988838</v>
      </c>
      <c r="F52" s="11">
        <f>F53+F54+F55+F56+F58+F57+F59+F60+F61</f>
        <v>0</v>
      </c>
      <c r="G52" s="11">
        <f>G53+G54+G55+G56+G58+G57+G59+G60+G61</f>
        <v>988838</v>
      </c>
    </row>
    <row r="53" spans="2:7" x14ac:dyDescent="0.3">
      <c r="B53" s="29">
        <v>610</v>
      </c>
      <c r="C53" s="32" t="s">
        <v>52</v>
      </c>
      <c r="D53" s="7">
        <f>E53+F53</f>
        <v>0</v>
      </c>
      <c r="E53" s="16"/>
      <c r="F53" s="16"/>
      <c r="G53" s="16"/>
    </row>
    <row r="54" spans="2:7" x14ac:dyDescent="0.3">
      <c r="B54" s="29">
        <v>610</v>
      </c>
      <c r="C54" s="32" t="s">
        <v>53</v>
      </c>
      <c r="D54" s="7">
        <f>E54+F54</f>
        <v>0</v>
      </c>
      <c r="E54" s="16"/>
      <c r="F54" s="16"/>
      <c r="G54" s="16"/>
    </row>
    <row r="55" spans="2:7" x14ac:dyDescent="0.3">
      <c r="B55" s="29">
        <v>610</v>
      </c>
      <c r="C55" s="32" t="s">
        <v>54</v>
      </c>
      <c r="D55" s="7">
        <f>E55+F55</f>
        <v>0</v>
      </c>
      <c r="E55" s="16"/>
      <c r="F55" s="16"/>
      <c r="G55" s="16"/>
    </row>
    <row r="56" spans="2:7" x14ac:dyDescent="0.3">
      <c r="B56" s="33">
        <v>610</v>
      </c>
      <c r="C56" s="33" t="s">
        <v>39</v>
      </c>
      <c r="D56" s="35">
        <f t="shared" ref="D56:D110" si="5">E56+F56</f>
        <v>936299</v>
      </c>
      <c r="E56" s="34">
        <v>936299</v>
      </c>
      <c r="F56" s="34"/>
      <c r="G56" s="34">
        <v>936299</v>
      </c>
    </row>
    <row r="57" spans="2:7" x14ac:dyDescent="0.3">
      <c r="B57" s="29">
        <v>610</v>
      </c>
      <c r="C57" s="32" t="s">
        <v>55</v>
      </c>
      <c r="D57" s="7">
        <f t="shared" si="5"/>
        <v>0</v>
      </c>
      <c r="E57" s="16"/>
      <c r="F57" s="16"/>
      <c r="G57" s="16"/>
    </row>
    <row r="58" spans="2:7" x14ac:dyDescent="0.3">
      <c r="B58" s="36">
        <v>610</v>
      </c>
      <c r="C58" s="36" t="s">
        <v>56</v>
      </c>
      <c r="D58" s="38">
        <f t="shared" si="5"/>
        <v>28220</v>
      </c>
      <c r="E58" s="37">
        <v>28220</v>
      </c>
      <c r="F58" s="37"/>
      <c r="G58" s="37">
        <v>28220</v>
      </c>
    </row>
    <row r="59" spans="2:7" x14ac:dyDescent="0.3">
      <c r="B59" s="29">
        <v>610</v>
      </c>
      <c r="C59" s="32" t="s">
        <v>57</v>
      </c>
      <c r="D59" s="7">
        <f t="shared" si="5"/>
        <v>24319</v>
      </c>
      <c r="E59" s="16">
        <v>24319</v>
      </c>
      <c r="F59" s="16"/>
      <c r="G59" s="16">
        <v>24319</v>
      </c>
    </row>
    <row r="60" spans="2:7" x14ac:dyDescent="0.3">
      <c r="B60" s="29">
        <v>610</v>
      </c>
      <c r="C60" s="32" t="s">
        <v>58</v>
      </c>
      <c r="D60" s="7">
        <f t="shared" si="5"/>
        <v>0</v>
      </c>
      <c r="E60" s="16"/>
      <c r="F60" s="16"/>
      <c r="G60" s="16"/>
    </row>
    <row r="61" spans="2:7" ht="13.5" thickBot="1" x14ac:dyDescent="0.35">
      <c r="B61" s="53">
        <v>610</v>
      </c>
      <c r="C61" s="54" t="s">
        <v>59</v>
      </c>
      <c r="D61" s="25">
        <f t="shared" si="5"/>
        <v>0</v>
      </c>
      <c r="E61" s="24"/>
      <c r="F61" s="24"/>
      <c r="G61" s="24"/>
    </row>
    <row r="62" spans="2:7" s="49" customFormat="1" x14ac:dyDescent="0.3">
      <c r="B62" s="55">
        <v>620</v>
      </c>
      <c r="C62" s="56" t="s">
        <v>60</v>
      </c>
      <c r="D62" s="28">
        <f t="shared" si="5"/>
        <v>347586</v>
      </c>
      <c r="E62" s="57">
        <f>E63+E64+E65+E67+E66+E68+E69+E70+E71</f>
        <v>347586</v>
      </c>
      <c r="F62" s="57">
        <f>F63+F64+F65+F67+F66+F68+F69+F70+F71</f>
        <v>0</v>
      </c>
      <c r="G62" s="57">
        <f>G63+G64+G65+G67+G66+G68+G69+G70+G71</f>
        <v>347586</v>
      </c>
    </row>
    <row r="63" spans="2:7" x14ac:dyDescent="0.3">
      <c r="B63" s="29">
        <v>620</v>
      </c>
      <c r="C63" s="32" t="s">
        <v>61</v>
      </c>
      <c r="D63" s="7">
        <f t="shared" si="5"/>
        <v>0</v>
      </c>
      <c r="E63" s="16"/>
      <c r="F63" s="16"/>
      <c r="G63" s="16"/>
    </row>
    <row r="64" spans="2:7" x14ac:dyDescent="0.3">
      <c r="B64" s="29">
        <v>620</v>
      </c>
      <c r="C64" s="32" t="s">
        <v>62</v>
      </c>
      <c r="D64" s="7">
        <f t="shared" si="5"/>
        <v>0</v>
      </c>
      <c r="E64" s="16"/>
      <c r="F64" s="16"/>
      <c r="G64" s="16"/>
    </row>
    <row r="65" spans="2:7" x14ac:dyDescent="0.3">
      <c r="B65" s="29">
        <v>620</v>
      </c>
      <c r="C65" s="32" t="s">
        <v>63</v>
      </c>
      <c r="D65" s="7">
        <f t="shared" si="5"/>
        <v>0</v>
      </c>
      <c r="E65" s="16"/>
      <c r="F65" s="16"/>
      <c r="G65" s="16"/>
    </row>
    <row r="66" spans="2:7" x14ac:dyDescent="0.3">
      <c r="B66" s="29">
        <v>620</v>
      </c>
      <c r="C66" s="32" t="s">
        <v>64</v>
      </c>
      <c r="D66" s="7">
        <f t="shared" si="5"/>
        <v>0</v>
      </c>
      <c r="E66" s="16"/>
      <c r="F66" s="16"/>
      <c r="G66" s="16"/>
    </row>
    <row r="67" spans="2:7" x14ac:dyDescent="0.3">
      <c r="B67" s="33">
        <v>620</v>
      </c>
      <c r="C67" s="33" t="s">
        <v>65</v>
      </c>
      <c r="D67" s="35">
        <f t="shared" si="5"/>
        <v>329109</v>
      </c>
      <c r="E67" s="34">
        <v>329109</v>
      </c>
      <c r="F67" s="34"/>
      <c r="G67" s="34">
        <v>329109</v>
      </c>
    </row>
    <row r="68" spans="2:7" x14ac:dyDescent="0.3">
      <c r="B68" s="36">
        <v>620</v>
      </c>
      <c r="C68" s="36" t="s">
        <v>66</v>
      </c>
      <c r="D68" s="38">
        <f t="shared" si="5"/>
        <v>9916</v>
      </c>
      <c r="E68" s="37">
        <v>9916</v>
      </c>
      <c r="F68" s="37"/>
      <c r="G68" s="37">
        <v>9916</v>
      </c>
    </row>
    <row r="69" spans="2:7" x14ac:dyDescent="0.3">
      <c r="B69" s="29">
        <v>620</v>
      </c>
      <c r="C69" s="32" t="s">
        <v>67</v>
      </c>
      <c r="D69" s="7">
        <f t="shared" si="5"/>
        <v>8561</v>
      </c>
      <c r="E69" s="16">
        <v>8561</v>
      </c>
      <c r="F69" s="16"/>
      <c r="G69" s="16">
        <v>8561</v>
      </c>
    </row>
    <row r="70" spans="2:7" x14ac:dyDescent="0.3">
      <c r="B70" s="29">
        <v>620</v>
      </c>
      <c r="C70" s="32" t="s">
        <v>68</v>
      </c>
      <c r="D70" s="7">
        <f t="shared" si="5"/>
        <v>0</v>
      </c>
      <c r="E70" s="16"/>
      <c r="F70" s="16"/>
      <c r="G70" s="16"/>
    </row>
    <row r="71" spans="2:7" ht="13.5" thickBot="1" x14ac:dyDescent="0.35">
      <c r="B71" s="53">
        <v>620</v>
      </c>
      <c r="C71" s="54" t="s">
        <v>69</v>
      </c>
      <c r="D71" s="25">
        <f t="shared" si="5"/>
        <v>0</v>
      </c>
      <c r="E71" s="24"/>
      <c r="F71" s="24"/>
      <c r="G71" s="24"/>
    </row>
    <row r="72" spans="2:7" s="49" customFormat="1" x14ac:dyDescent="0.3">
      <c r="B72" s="55">
        <v>630</v>
      </c>
      <c r="C72" s="56" t="s">
        <v>70</v>
      </c>
      <c r="D72" s="28">
        <f t="shared" si="5"/>
        <v>184075</v>
      </c>
      <c r="E72" s="57">
        <f>E73+E74+E78+E75+E80+E77+E76+E79+E81</f>
        <v>184075</v>
      </c>
      <c r="F72" s="57">
        <f>F73+F74+F78+F75+F80+F77+F76+F79+F81</f>
        <v>0</v>
      </c>
      <c r="G72" s="57">
        <f>G73+G74+G78+G75+G80+G77+G76+G79+G81</f>
        <v>199198</v>
      </c>
    </row>
    <row r="73" spans="2:7" x14ac:dyDescent="0.3">
      <c r="B73" s="29">
        <v>630</v>
      </c>
      <c r="C73" s="32" t="s">
        <v>61</v>
      </c>
      <c r="D73" s="7">
        <f t="shared" si="5"/>
        <v>0</v>
      </c>
      <c r="E73" s="16"/>
      <c r="F73" s="16"/>
      <c r="G73" s="16"/>
    </row>
    <row r="74" spans="2:7" x14ac:dyDescent="0.3">
      <c r="B74" s="29">
        <v>630</v>
      </c>
      <c r="C74" s="32" t="s">
        <v>62</v>
      </c>
      <c r="D74" s="7">
        <f t="shared" si="5"/>
        <v>0</v>
      </c>
      <c r="E74" s="16"/>
      <c r="F74" s="16"/>
      <c r="G74" s="16"/>
    </row>
    <row r="75" spans="2:7" x14ac:dyDescent="0.3">
      <c r="B75" s="29">
        <v>630</v>
      </c>
      <c r="C75" s="32" t="s">
        <v>63</v>
      </c>
      <c r="D75" s="7">
        <f t="shared" si="5"/>
        <v>0</v>
      </c>
      <c r="E75" s="16"/>
      <c r="F75" s="16"/>
      <c r="G75" s="16"/>
    </row>
    <row r="76" spans="2:7" x14ac:dyDescent="0.3">
      <c r="B76" s="29">
        <v>630</v>
      </c>
      <c r="C76" s="32" t="s">
        <v>64</v>
      </c>
      <c r="D76" s="7">
        <f t="shared" si="5"/>
        <v>0</v>
      </c>
      <c r="E76" s="16"/>
      <c r="F76" s="16"/>
      <c r="G76" s="16"/>
    </row>
    <row r="77" spans="2:7" x14ac:dyDescent="0.3">
      <c r="B77" s="33">
        <v>630</v>
      </c>
      <c r="C77" s="33" t="s">
        <v>65</v>
      </c>
      <c r="D77" s="35">
        <f t="shared" si="5"/>
        <v>108112</v>
      </c>
      <c r="E77" s="34">
        <f>E23-E56-E67-E87</f>
        <v>108112</v>
      </c>
      <c r="F77" s="34"/>
      <c r="G77" s="34">
        <f>G23-G56-G67-G87</f>
        <v>108112</v>
      </c>
    </row>
    <row r="78" spans="2:7" x14ac:dyDescent="0.3">
      <c r="B78" s="36">
        <v>630</v>
      </c>
      <c r="C78" s="36" t="s">
        <v>66</v>
      </c>
      <c r="D78" s="38">
        <f t="shared" si="5"/>
        <v>52963</v>
      </c>
      <c r="E78" s="37">
        <v>52963</v>
      </c>
      <c r="F78" s="37"/>
      <c r="G78" s="37">
        <v>52963</v>
      </c>
    </row>
    <row r="79" spans="2:7" x14ac:dyDescent="0.3">
      <c r="B79" s="29">
        <v>630</v>
      </c>
      <c r="C79" s="32" t="s">
        <v>67</v>
      </c>
      <c r="D79" s="7">
        <f t="shared" si="5"/>
        <v>0</v>
      </c>
      <c r="E79" s="16"/>
      <c r="F79" s="16"/>
      <c r="G79" s="16">
        <v>15123</v>
      </c>
    </row>
    <row r="80" spans="2:7" x14ac:dyDescent="0.3">
      <c r="B80" s="29">
        <v>630</v>
      </c>
      <c r="C80" s="32" t="s">
        <v>68</v>
      </c>
      <c r="D80" s="7">
        <f t="shared" si="5"/>
        <v>0</v>
      </c>
      <c r="E80" s="16"/>
      <c r="F80" s="16"/>
      <c r="G80" s="16"/>
    </row>
    <row r="81" spans="2:8" ht="13.5" thickBot="1" x14ac:dyDescent="0.35">
      <c r="B81" s="58">
        <v>630</v>
      </c>
      <c r="C81" s="54" t="s">
        <v>71</v>
      </c>
      <c r="D81" s="59">
        <f t="shared" si="5"/>
        <v>23000</v>
      </c>
      <c r="E81" s="24">
        <v>23000</v>
      </c>
      <c r="F81" s="24"/>
      <c r="G81" s="24">
        <v>23000</v>
      </c>
    </row>
    <row r="82" spans="2:8" s="49" customFormat="1" x14ac:dyDescent="0.3">
      <c r="B82" s="55">
        <v>640</v>
      </c>
      <c r="C82" s="56" t="s">
        <v>72</v>
      </c>
      <c r="D82" s="28">
        <f t="shared" si="5"/>
        <v>97125</v>
      </c>
      <c r="E82" s="57">
        <f>E83+E84+E87+E88+E85+E86+E89+E90+E91</f>
        <v>97125</v>
      </c>
      <c r="F82" s="57">
        <f>F83+F84+F87+F88+F85+F86+F89+F90+F91</f>
        <v>0</v>
      </c>
      <c r="G82" s="57">
        <f>G83+G84+G87+G88+G85+G86+G89+G90+G91</f>
        <v>97125</v>
      </c>
    </row>
    <row r="83" spans="2:8" x14ac:dyDescent="0.3">
      <c r="B83" s="29">
        <v>640</v>
      </c>
      <c r="C83" s="32" t="s">
        <v>61</v>
      </c>
      <c r="D83" s="7">
        <f t="shared" si="5"/>
        <v>0</v>
      </c>
      <c r="E83" s="16"/>
      <c r="F83" s="16"/>
      <c r="G83" s="16"/>
    </row>
    <row r="84" spans="2:8" x14ac:dyDescent="0.3">
      <c r="B84" s="29">
        <v>640</v>
      </c>
      <c r="C84" s="32" t="s">
        <v>62</v>
      </c>
      <c r="D84" s="7">
        <f t="shared" si="5"/>
        <v>0</v>
      </c>
      <c r="E84" s="16"/>
      <c r="F84" s="16"/>
      <c r="G84" s="16"/>
    </row>
    <row r="85" spans="2:8" x14ac:dyDescent="0.3">
      <c r="B85" s="29">
        <v>640</v>
      </c>
      <c r="C85" s="32" t="s">
        <v>63</v>
      </c>
      <c r="D85" s="7">
        <f t="shared" si="5"/>
        <v>0</v>
      </c>
      <c r="E85" s="16"/>
      <c r="F85" s="16"/>
      <c r="G85" s="16"/>
    </row>
    <row r="86" spans="2:8" x14ac:dyDescent="0.3">
      <c r="B86" s="29">
        <v>640</v>
      </c>
      <c r="C86" s="32" t="s">
        <v>64</v>
      </c>
      <c r="D86" s="7">
        <f t="shared" si="5"/>
        <v>0</v>
      </c>
      <c r="E86" s="16"/>
      <c r="F86" s="16"/>
      <c r="G86" s="16"/>
    </row>
    <row r="87" spans="2:8" x14ac:dyDescent="0.3">
      <c r="B87" s="33">
        <v>640</v>
      </c>
      <c r="C87" s="33" t="s">
        <v>65</v>
      </c>
      <c r="D87" s="35">
        <f t="shared" si="5"/>
        <v>75992</v>
      </c>
      <c r="E87" s="34">
        <v>75992</v>
      </c>
      <c r="F87" s="34"/>
      <c r="G87" s="34">
        <v>75992</v>
      </c>
    </row>
    <row r="88" spans="2:8" x14ac:dyDescent="0.3">
      <c r="B88" s="36">
        <v>640</v>
      </c>
      <c r="C88" s="36" t="s">
        <v>66</v>
      </c>
      <c r="D88" s="38">
        <f t="shared" si="5"/>
        <v>19133</v>
      </c>
      <c r="E88" s="37">
        <v>19133</v>
      </c>
      <c r="F88" s="37"/>
      <c r="G88" s="37">
        <v>19133</v>
      </c>
      <c r="H88" s="60"/>
    </row>
    <row r="89" spans="2:8" x14ac:dyDescent="0.3">
      <c r="B89" s="29">
        <v>640</v>
      </c>
      <c r="C89" s="32" t="s">
        <v>67</v>
      </c>
      <c r="D89" s="7">
        <f t="shared" si="5"/>
        <v>0</v>
      </c>
      <c r="E89" s="16"/>
      <c r="F89" s="16"/>
      <c r="G89" s="16"/>
    </row>
    <row r="90" spans="2:8" x14ac:dyDescent="0.3">
      <c r="B90" s="29">
        <v>640</v>
      </c>
      <c r="C90" s="32" t="s">
        <v>68</v>
      </c>
      <c r="D90" s="7">
        <f t="shared" si="5"/>
        <v>0</v>
      </c>
      <c r="E90" s="16"/>
      <c r="F90" s="16"/>
      <c r="G90" s="16"/>
    </row>
    <row r="91" spans="2:8" ht="13.5" thickBot="1" x14ac:dyDescent="0.35">
      <c r="B91" s="53">
        <v>640</v>
      </c>
      <c r="C91" s="54" t="s">
        <v>73</v>
      </c>
      <c r="D91" s="25">
        <f t="shared" si="5"/>
        <v>2000</v>
      </c>
      <c r="E91" s="24">
        <v>2000</v>
      </c>
      <c r="F91" s="24"/>
      <c r="G91" s="24">
        <v>2000</v>
      </c>
    </row>
    <row r="92" spans="2:8" ht="13.5" thickBot="1" x14ac:dyDescent="0.35">
      <c r="B92" s="61">
        <v>650</v>
      </c>
      <c r="C92" s="62" t="s">
        <v>74</v>
      </c>
      <c r="D92" s="64">
        <f t="shared" si="5"/>
        <v>0</v>
      </c>
      <c r="E92" s="63"/>
      <c r="F92" s="63"/>
      <c r="G92" s="63"/>
    </row>
    <row r="93" spans="2:8" s="49" customFormat="1" x14ac:dyDescent="0.3">
      <c r="B93" s="26">
        <v>700</v>
      </c>
      <c r="C93" s="27" t="s">
        <v>75</v>
      </c>
      <c r="D93" s="28">
        <f t="shared" si="5"/>
        <v>0</v>
      </c>
      <c r="E93" s="28">
        <f>E94+E104</f>
        <v>0</v>
      </c>
      <c r="F93" s="28">
        <f>F94+F104</f>
        <v>0</v>
      </c>
      <c r="G93" s="28">
        <f>G94+G104</f>
        <v>0</v>
      </c>
    </row>
    <row r="94" spans="2:8" s="49" customFormat="1" x14ac:dyDescent="0.3">
      <c r="B94" s="29">
        <v>710</v>
      </c>
      <c r="C94" s="52" t="s">
        <v>76</v>
      </c>
      <c r="D94" s="7">
        <f t="shared" si="5"/>
        <v>0</v>
      </c>
      <c r="E94" s="11">
        <f>E95+E96+E97+E98+E99+E100+E101+E102+E103</f>
        <v>0</v>
      </c>
      <c r="F94" s="11">
        <f>F95+F96+F97+F98+F99+F100+F101+F102+F103</f>
        <v>0</v>
      </c>
      <c r="G94" s="11">
        <f>G95+G96+G97+G98+G99+G100+G101+G102+G103</f>
        <v>0</v>
      </c>
    </row>
    <row r="95" spans="2:8" x14ac:dyDescent="0.3">
      <c r="B95" s="29">
        <v>710</v>
      </c>
      <c r="C95" s="32" t="s">
        <v>61</v>
      </c>
      <c r="D95" s="7">
        <f t="shared" si="5"/>
        <v>0</v>
      </c>
      <c r="E95" s="16"/>
      <c r="F95" s="16"/>
      <c r="G95" s="16"/>
    </row>
    <row r="96" spans="2:8" x14ac:dyDescent="0.3">
      <c r="B96" s="29">
        <v>710</v>
      </c>
      <c r="C96" s="32" t="s">
        <v>62</v>
      </c>
      <c r="D96" s="7">
        <f t="shared" si="5"/>
        <v>0</v>
      </c>
      <c r="E96" s="16"/>
      <c r="F96" s="16"/>
      <c r="G96" s="16"/>
    </row>
    <row r="97" spans="2:7" x14ac:dyDescent="0.3">
      <c r="B97" s="29">
        <v>710</v>
      </c>
      <c r="C97" s="32" t="s">
        <v>63</v>
      </c>
      <c r="D97" s="7">
        <f t="shared" si="5"/>
        <v>0</v>
      </c>
      <c r="E97" s="16"/>
      <c r="F97" s="16"/>
      <c r="G97" s="16"/>
    </row>
    <row r="98" spans="2:7" x14ac:dyDescent="0.3">
      <c r="B98" s="29">
        <v>710</v>
      </c>
      <c r="C98" s="32" t="s">
        <v>64</v>
      </c>
      <c r="D98" s="7">
        <f t="shared" si="5"/>
        <v>0</v>
      </c>
      <c r="E98" s="16"/>
      <c r="F98" s="16"/>
      <c r="G98" s="16"/>
    </row>
    <row r="99" spans="2:7" x14ac:dyDescent="0.3">
      <c r="B99" s="33">
        <v>710</v>
      </c>
      <c r="C99" s="33" t="s">
        <v>65</v>
      </c>
      <c r="D99" s="35">
        <f t="shared" si="5"/>
        <v>0</v>
      </c>
      <c r="E99" s="34"/>
      <c r="F99" s="34"/>
      <c r="G99" s="34"/>
    </row>
    <row r="100" spans="2:7" x14ac:dyDescent="0.3">
      <c r="B100" s="36">
        <v>710</v>
      </c>
      <c r="C100" s="36" t="s">
        <v>66</v>
      </c>
      <c r="D100" s="38">
        <f t="shared" si="5"/>
        <v>0</v>
      </c>
      <c r="E100" s="37"/>
      <c r="F100" s="37"/>
      <c r="G100" s="37"/>
    </row>
    <row r="101" spans="2:7" x14ac:dyDescent="0.3">
      <c r="B101" s="29">
        <v>710</v>
      </c>
      <c r="C101" s="32" t="s">
        <v>67</v>
      </c>
      <c r="D101" s="7">
        <f t="shared" si="5"/>
        <v>0</v>
      </c>
      <c r="E101" s="16"/>
      <c r="F101" s="16"/>
      <c r="G101" s="16"/>
    </row>
    <row r="102" spans="2:7" x14ac:dyDescent="0.3">
      <c r="B102" s="29">
        <v>710</v>
      </c>
      <c r="C102" s="32" t="s">
        <v>68</v>
      </c>
      <c r="D102" s="7">
        <f t="shared" si="5"/>
        <v>0</v>
      </c>
      <c r="E102" s="16"/>
      <c r="F102" s="16"/>
      <c r="G102" s="16"/>
    </row>
    <row r="103" spans="2:7" ht="13.5" thickBot="1" x14ac:dyDescent="0.35">
      <c r="B103" s="53">
        <v>710</v>
      </c>
      <c r="C103" s="54" t="s">
        <v>71</v>
      </c>
      <c r="D103" s="25">
        <f t="shared" si="5"/>
        <v>0</v>
      </c>
      <c r="E103" s="24"/>
      <c r="F103" s="24"/>
      <c r="G103" s="24"/>
    </row>
    <row r="104" spans="2:7" s="49" customFormat="1" x14ac:dyDescent="0.3">
      <c r="B104" s="55">
        <v>720</v>
      </c>
      <c r="C104" s="56" t="s">
        <v>77</v>
      </c>
      <c r="D104" s="28">
        <f t="shared" si="5"/>
        <v>0</v>
      </c>
      <c r="E104" s="57">
        <f>E105+E106+E107+E108+E109</f>
        <v>0</v>
      </c>
      <c r="F104" s="57">
        <f>F105+F106+F107+F108+F109</f>
        <v>0</v>
      </c>
      <c r="G104" s="57">
        <f>G105+G106+G107+G108+G109</f>
        <v>0</v>
      </c>
    </row>
    <row r="105" spans="2:7" x14ac:dyDescent="0.3">
      <c r="B105" s="29">
        <v>720</v>
      </c>
      <c r="C105" s="32" t="s">
        <v>61</v>
      </c>
      <c r="D105" s="7">
        <f t="shared" si="5"/>
        <v>0</v>
      </c>
      <c r="E105" s="16"/>
      <c r="F105" s="16"/>
      <c r="G105" s="16"/>
    </row>
    <row r="106" spans="2:7" x14ac:dyDescent="0.3">
      <c r="B106" s="29">
        <v>720</v>
      </c>
      <c r="C106" s="32" t="s">
        <v>78</v>
      </c>
      <c r="D106" s="7">
        <f t="shared" si="5"/>
        <v>0</v>
      </c>
      <c r="E106" s="16"/>
      <c r="F106" s="16"/>
      <c r="G106" s="16"/>
    </row>
    <row r="107" spans="2:7" x14ac:dyDescent="0.3">
      <c r="B107" s="33">
        <v>720</v>
      </c>
      <c r="C107" s="33" t="s">
        <v>65</v>
      </c>
      <c r="D107" s="35">
        <f t="shared" si="5"/>
        <v>0</v>
      </c>
      <c r="E107" s="34"/>
      <c r="F107" s="34"/>
      <c r="G107" s="34"/>
    </row>
    <row r="108" spans="2:7" x14ac:dyDescent="0.3">
      <c r="B108" s="36">
        <v>720</v>
      </c>
      <c r="C108" s="36" t="s">
        <v>66</v>
      </c>
      <c r="D108" s="38">
        <f t="shared" si="5"/>
        <v>0</v>
      </c>
      <c r="E108" s="37"/>
      <c r="F108" s="37"/>
      <c r="G108" s="37"/>
    </row>
    <row r="109" spans="2:7" ht="13.5" thickBot="1" x14ac:dyDescent="0.35">
      <c r="B109" s="53">
        <v>720</v>
      </c>
      <c r="C109" s="54" t="s">
        <v>73</v>
      </c>
      <c r="D109" s="25">
        <f t="shared" si="5"/>
        <v>0</v>
      </c>
      <c r="E109" s="24"/>
      <c r="F109" s="24"/>
      <c r="G109" s="24"/>
    </row>
    <row r="110" spans="2:7" s="49" customFormat="1" x14ac:dyDescent="0.3">
      <c r="B110" s="26">
        <v>800</v>
      </c>
      <c r="C110" s="27" t="s">
        <v>79</v>
      </c>
      <c r="D110" s="28">
        <f t="shared" si="5"/>
        <v>0</v>
      </c>
      <c r="E110" s="28">
        <v>0</v>
      </c>
      <c r="F110" s="28">
        <v>0</v>
      </c>
      <c r="G110" s="28">
        <v>0</v>
      </c>
    </row>
    <row r="111" spans="2:7" s="49" customFormat="1" x14ac:dyDescent="0.3">
      <c r="C111" s="50" t="s">
        <v>80</v>
      </c>
      <c r="D111" s="51">
        <f t="shared" ref="D111:G111" si="6">D4-D49</f>
        <v>225293</v>
      </c>
      <c r="E111" s="51">
        <f t="shared" si="6"/>
        <v>219968</v>
      </c>
      <c r="F111" s="51">
        <f t="shared" si="6"/>
        <v>5325</v>
      </c>
      <c r="G111" s="51">
        <f t="shared" si="6"/>
        <v>210170</v>
      </c>
    </row>
    <row r="112" spans="2:7" s="49" customFormat="1" ht="15" customHeight="1" x14ac:dyDescent="0.3">
      <c r="C112" s="65" t="s">
        <v>81</v>
      </c>
      <c r="D112" s="11">
        <f>D113+D114+D115</f>
        <v>-225293</v>
      </c>
      <c r="E112" s="11">
        <f t="shared" ref="E112:G112" si="7">E113+E114+E115</f>
        <v>-219968</v>
      </c>
      <c r="F112" s="11">
        <f t="shared" si="7"/>
        <v>-5325</v>
      </c>
      <c r="G112" s="11">
        <f t="shared" si="7"/>
        <v>-225293</v>
      </c>
    </row>
    <row r="113" spans="2:7" s="49" customFormat="1" x14ac:dyDescent="0.3">
      <c r="C113" s="66" t="s">
        <v>82</v>
      </c>
      <c r="D113" s="17">
        <f t="shared" ref="D113:G113" si="8">-D43</f>
        <v>-225293</v>
      </c>
      <c r="E113" s="17">
        <f t="shared" si="8"/>
        <v>-219968</v>
      </c>
      <c r="F113" s="17">
        <f t="shared" si="8"/>
        <v>-5325</v>
      </c>
      <c r="G113" s="17">
        <f t="shared" si="8"/>
        <v>-225293</v>
      </c>
    </row>
    <row r="114" spans="2:7" s="49" customFormat="1" x14ac:dyDescent="0.3">
      <c r="C114" s="66" t="s">
        <v>82</v>
      </c>
      <c r="D114" s="17">
        <f t="shared" ref="D114:G114" si="9">-D47</f>
        <v>0</v>
      </c>
      <c r="E114" s="17">
        <f t="shared" si="9"/>
        <v>0</v>
      </c>
      <c r="F114" s="17">
        <f t="shared" si="9"/>
        <v>0</v>
      </c>
      <c r="G114" s="17">
        <f t="shared" si="9"/>
        <v>0</v>
      </c>
    </row>
    <row r="115" spans="2:7" s="49" customFormat="1" x14ac:dyDescent="0.3">
      <c r="C115" s="66" t="s">
        <v>83</v>
      </c>
      <c r="D115" s="17">
        <f>D110</f>
        <v>0</v>
      </c>
      <c r="E115" s="17">
        <f t="shared" ref="E115:G115" si="10">E110</f>
        <v>0</v>
      </c>
      <c r="F115" s="17">
        <f t="shared" si="10"/>
        <v>0</v>
      </c>
      <c r="G115" s="17">
        <f t="shared" si="10"/>
        <v>0</v>
      </c>
    </row>
    <row r="116" spans="2:7" x14ac:dyDescent="0.3">
      <c r="C116" s="67" t="s">
        <v>84</v>
      </c>
      <c r="D116" s="69"/>
      <c r="E116" s="68"/>
      <c r="F116" s="68"/>
      <c r="G116" s="68"/>
    </row>
    <row r="117" spans="2:7" x14ac:dyDescent="0.3">
      <c r="C117" s="67" t="s">
        <v>85</v>
      </c>
      <c r="D117" s="69"/>
      <c r="E117" s="68"/>
      <c r="F117" s="68"/>
      <c r="G117" s="68"/>
    </row>
    <row r="118" spans="2:7" x14ac:dyDescent="0.3">
      <c r="C118" s="70" t="s">
        <v>86</v>
      </c>
      <c r="D118" s="69"/>
      <c r="E118" s="68"/>
      <c r="F118" s="68"/>
      <c r="G118" s="68"/>
    </row>
    <row r="119" spans="2:7" s="49" customFormat="1" ht="15" customHeight="1" x14ac:dyDescent="0.3">
      <c r="B119" s="49" t="s">
        <v>87</v>
      </c>
      <c r="C119" s="50" t="s">
        <v>88</v>
      </c>
      <c r="D119" s="51">
        <f>D111+D112+D116+D117+D118</f>
        <v>0</v>
      </c>
      <c r="E119" s="51">
        <f t="shared" ref="E119:G119" si="11">E111+E112+E116+E117+E118</f>
        <v>0</v>
      </c>
      <c r="F119" s="51">
        <f t="shared" si="11"/>
        <v>0</v>
      </c>
      <c r="G119" s="51">
        <f t="shared" si="11"/>
        <v>-15123</v>
      </c>
    </row>
    <row r="120" spans="2:7" x14ac:dyDescent="0.3">
      <c r="B120" s="71"/>
      <c r="C120" s="72"/>
      <c r="D120" s="11"/>
      <c r="E120" s="10"/>
      <c r="F120" s="10"/>
      <c r="G120" s="10"/>
    </row>
    <row r="121" spans="2:7" s="49" customFormat="1" ht="15" customHeight="1" x14ac:dyDescent="0.3">
      <c r="C121" s="73" t="s">
        <v>89</v>
      </c>
      <c r="D121" s="74">
        <f t="shared" ref="D121:G121" si="12">D4+D113+D114+D116</f>
        <v>1617624</v>
      </c>
      <c r="E121" s="74">
        <f t="shared" si="12"/>
        <v>1617624</v>
      </c>
      <c r="F121" s="74">
        <f t="shared" si="12"/>
        <v>0</v>
      </c>
      <c r="G121" s="74">
        <f t="shared" si="12"/>
        <v>1617624</v>
      </c>
    </row>
    <row r="122" spans="2:7" s="49" customFormat="1" ht="15" customHeight="1" x14ac:dyDescent="0.3">
      <c r="C122" s="73" t="s">
        <v>90</v>
      </c>
      <c r="D122" s="74">
        <f t="shared" ref="D122:G122" si="13">D49-D115-D117</f>
        <v>1617624</v>
      </c>
      <c r="E122" s="74">
        <f t="shared" si="13"/>
        <v>1617624</v>
      </c>
      <c r="F122" s="74">
        <f t="shared" si="13"/>
        <v>0</v>
      </c>
      <c r="G122" s="74">
        <f t="shared" si="13"/>
        <v>1632747</v>
      </c>
    </row>
    <row r="123" spans="2:7" s="49" customFormat="1" ht="15" customHeight="1" x14ac:dyDescent="0.3">
      <c r="C123" s="73" t="s">
        <v>88</v>
      </c>
      <c r="D123" s="74">
        <f>D121-D122</f>
        <v>0</v>
      </c>
      <c r="E123" s="74">
        <f t="shared" ref="E123:G123" si="14">E121-E122</f>
        <v>0</v>
      </c>
      <c r="F123" s="74">
        <f t="shared" si="14"/>
        <v>0</v>
      </c>
      <c r="G123" s="74">
        <f t="shared" si="14"/>
        <v>-15123</v>
      </c>
    </row>
    <row r="126" spans="2:7" x14ac:dyDescent="0.3">
      <c r="C126" s="75" t="s">
        <v>91</v>
      </c>
    </row>
    <row r="127" spans="2:7" x14ac:dyDescent="0.3">
      <c r="C127" s="75" t="s">
        <v>92</v>
      </c>
    </row>
    <row r="128" spans="2:7" x14ac:dyDescent="0.3">
      <c r="C128" s="75" t="s">
        <v>93</v>
      </c>
    </row>
  </sheetData>
  <mergeCells count="1">
    <mergeCell ref="D2:G2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Cervenkova</dc:creator>
  <cp:lastModifiedBy>Jana Galbová</cp:lastModifiedBy>
  <cp:lastPrinted>2024-04-16T08:45:46Z</cp:lastPrinted>
  <dcterms:created xsi:type="dcterms:W3CDTF">2024-04-16T07:51:25Z</dcterms:created>
  <dcterms:modified xsi:type="dcterms:W3CDTF">2024-04-16T08:54:52Z</dcterms:modified>
</cp:coreProperties>
</file>